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9090" firstSheet="1" activeTab="1"/>
  </bookViews>
  <sheets>
    <sheet name="logistic with Allee effect" sheetId="1" r:id="rId1"/>
    <sheet name="Crescimento absouto" sheetId="2" r:id="rId2"/>
    <sheet name="Crescimento Relativo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<sst xmlns="http://schemas.openxmlformats.org/spreadsheetml/2006/main" count="30" uniqueCount="18">
  <si>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N</t>
  </si>
  <si>
    <t>r =</t>
  </si>
  <si>
    <t>K =</t>
  </si>
  <si>
    <t>model</t>
  </si>
  <si>
    <t>K0=</t>
  </si>
  <si>
    <t>logistic with</t>
  </si>
  <si>
    <t>Allee effect</t>
  </si>
  <si>
    <t>tempo</t>
  </si>
  <si>
    <t>Taxa de crescimento</t>
  </si>
  <si>
    <t>logístico relativo</t>
  </si>
  <si>
    <t>Logístico com o</t>
  </si>
  <si>
    <t>Efeito de Alle taxa de</t>
  </si>
  <si>
    <t>crescimento relativo</t>
  </si>
  <si>
    <t>taxa de</t>
  </si>
  <si>
    <t>crescimento</t>
  </si>
  <si>
    <t>logístico</t>
  </si>
  <si>
    <t>com o efeito</t>
  </si>
  <si>
    <t>de Allee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</si>
</sst>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"/>
    <numFmt numFmtId="179" formatCode="#,##0.0"/>
    <numFmt numFmtId="180" formatCode="0.0"/>
  </numFmts>
  <fonts count="47">
    <font>
      <sz val="10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6"/>
      <name val="Times New Roman"/>
      <family val="1"/>
    </font>
    <font>
      <b/>
      <sz val="16"/>
      <color indexed="10"/>
      <name val="Arial"/>
      <family val="2"/>
    </font>
    <font>
      <sz val="10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0"/>
    </font>
    <font>
      <sz val="20"/>
      <color indexed="8"/>
      <name val="Arial"/>
      <family val="0"/>
    </font>
    <font>
      <b/>
      <i/>
      <sz val="20"/>
      <color indexed="10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3" fillId="0" borderId="14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925"/>
          <c:w val="0.9755"/>
          <c:h val="0.961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'logistic with Allee effect'!$A$10:$A$39</c:f>
              <c:numCache/>
            </c:numRef>
          </c:xVal>
          <c:yVal>
            <c:numRef>
              <c:f>'logistic with Allee effect'!$B$10:$B$39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'logistic with Allee effect'!$A$10:$A$39</c:f>
              <c:numCache/>
            </c:numRef>
          </c:xVal>
          <c:yVal>
            <c:numRef>
              <c:f>'logistic with Allee effect'!$C$10:$C$39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'logistic with Allee effect'!$A$10:$A$39</c:f>
              <c:numCache/>
            </c:numRef>
          </c:xVal>
          <c:yVal>
            <c:numRef>
              <c:f>'logistic with Allee effect'!$D$10:$D$39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'logistic with Allee effect'!$A$10:$A$39</c:f>
              <c:numCache/>
            </c:numRef>
          </c:xVal>
          <c:yVal>
            <c:numRef>
              <c:f>'logistic with Allee effect'!$E$10:$E$39</c:f>
              <c:numCache/>
            </c:numRef>
          </c:yVal>
          <c:smooth val="1"/>
        </c:ser>
        <c:axId val="26898693"/>
        <c:axId val="40761646"/>
      </c:scatterChart>
      <c:valAx>
        <c:axId val="2689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61646"/>
        <c:crosses val="autoZero"/>
        <c:crossBetween val="midCat"/>
        <c:dispUnits/>
      </c:valAx>
      <c:valAx>
        <c:axId val="40761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86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925"/>
          <c:w val="0.9755"/>
          <c:h val="0.961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'logistic with Allee effect'!$A$10:$A$39</c:f>
              <c:numCache/>
            </c:numRef>
          </c:xVal>
          <c:yVal>
            <c:numRef>
              <c:f>'logistic with Allee effect'!$B$10:$B$39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'logistic with Allee effect'!$A$10:$A$39</c:f>
              <c:numCache/>
            </c:numRef>
          </c:xVal>
          <c:yVal>
            <c:numRef>
              <c:f>'logistic with Allee effect'!$C$10:$C$39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'logistic with Allee effect'!$A$10:$A$39</c:f>
              <c:numCache/>
            </c:numRef>
          </c:xVal>
          <c:yVal>
            <c:numRef>
              <c:f>'logistic with Allee effect'!$D$10:$D$39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'logistic with Allee effect'!$A$10:$A$39</c:f>
              <c:numCache/>
            </c:numRef>
          </c:xVal>
          <c:yVal>
            <c:numRef>
              <c:f>'logistic with Allee effect'!$E$10:$E$39</c:f>
              <c:numCache/>
            </c:numRef>
          </c:yVal>
          <c:smooth val="1"/>
        </c:ser>
        <c:axId val="31310495"/>
        <c:axId val="13359000"/>
      </c:scatterChart>
      <c:valAx>
        <c:axId val="3131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59000"/>
        <c:crosses val="autoZero"/>
        <c:crossBetween val="midCat"/>
        <c:dispUnits/>
      </c:valAx>
      <c:valAx>
        <c:axId val="13359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10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24"/>
          <c:w val="0.8185"/>
          <c:h val="0.95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'Crescimento absouto'!$A$7:$A$31</c:f>
              <c:numCache/>
            </c:numRef>
          </c:xVal>
          <c:yVal>
            <c:numRef>
              <c:f>'Crescimento absouto'!$B$7:$B$31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'Crescimento absouto'!$A$7:$A$31</c:f>
              <c:numCache/>
            </c:numRef>
          </c:xVal>
          <c:yVal>
            <c:numRef>
              <c:f>'Crescimento absouto'!$C$7:$C$31</c:f>
              <c:numCache/>
            </c:numRef>
          </c:yVal>
          <c:smooth val="1"/>
        </c:ser>
        <c:axId val="53122137"/>
        <c:axId val="8337186"/>
      </c:scatterChart>
      <c:valAx>
        <c:axId val="53122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37186"/>
        <c:crosses val="autoZero"/>
        <c:crossBetween val="midCat"/>
        <c:dispUnits/>
      </c:valAx>
      <c:valAx>
        <c:axId val="8337186"/>
        <c:scaling>
          <c:orientation val="minMax"/>
          <c:min val="-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221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44925"/>
          <c:w val="0.0897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24"/>
          <c:w val="0.8185"/>
          <c:h val="0.95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'Crescimento absouto'!$A$7:$A$31</c:f>
              <c:numCache/>
            </c:numRef>
          </c:xVal>
          <c:yVal>
            <c:numRef>
              <c:f>'Crescimento absouto'!$B$7:$B$31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'Crescimento absouto'!$A$7:$A$31</c:f>
              <c:numCache/>
            </c:numRef>
          </c:xVal>
          <c:yVal>
            <c:numRef>
              <c:f>'Crescimento absouto'!$C$7:$C$31</c:f>
              <c:numCache/>
            </c:numRef>
          </c:yVal>
          <c:smooth val="1"/>
        </c:ser>
        <c:axId val="7925811"/>
        <c:axId val="4223436"/>
      </c:scatterChart>
      <c:valAx>
        <c:axId val="792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3436"/>
        <c:crosses val="autoZero"/>
        <c:crossBetween val="midCat"/>
        <c:dispUnits/>
      </c:valAx>
      <c:valAx>
        <c:axId val="4223436"/>
        <c:scaling>
          <c:orientation val="minMax"/>
          <c:min val="-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5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44925"/>
          <c:w val="0.0897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2475"/>
          <c:w val="0.8185"/>
          <c:h val="0.950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'Crescimento Relativo'!$A$7:$A$31</c:f>
              <c:numCache/>
            </c:numRef>
          </c:xVal>
          <c:yVal>
            <c:numRef>
              <c:f>'Crescimento Relativo'!$B$7:$B$31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'Crescimento Relativo'!$A$7:$A$31</c:f>
              <c:numCache/>
            </c:numRef>
          </c:xVal>
          <c:yVal>
            <c:numRef>
              <c:f>'Crescimento Relativo'!$C$7:$C$31</c:f>
              <c:numCache/>
            </c:numRef>
          </c:yVal>
          <c:smooth val="1"/>
        </c:ser>
        <c:axId val="38010925"/>
        <c:axId val="6554006"/>
      </c:scatterChart>
      <c:valAx>
        <c:axId val="3801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006"/>
        <c:crosses val="autoZero"/>
        <c:crossBetween val="midCat"/>
        <c:dispUnits/>
      </c:valAx>
      <c:valAx>
        <c:axId val="6554006"/>
        <c:scaling>
          <c:orientation val="minMax"/>
          <c:min val="-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109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4515"/>
          <c:w val="0.0897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2475"/>
          <c:w val="0.8185"/>
          <c:h val="0.950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'Crescimento Relativo'!$A$7:$A$31</c:f>
              <c:numCache/>
            </c:numRef>
          </c:xVal>
          <c:yVal>
            <c:numRef>
              <c:f>'Crescimento Relativo'!$B$7:$B$31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'Crescimento Relativo'!$A$7:$A$31</c:f>
              <c:numCache/>
            </c:numRef>
          </c:xVal>
          <c:yVal>
            <c:numRef>
              <c:f>'Crescimento Relativo'!$C$7:$C$31</c:f>
              <c:numCache/>
            </c:numRef>
          </c:yVal>
          <c:smooth val="1"/>
        </c:ser>
        <c:axId val="58986055"/>
        <c:axId val="61112448"/>
      </c:scatterChart>
      <c:valAx>
        <c:axId val="5898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12448"/>
        <c:crosses val="autoZero"/>
        <c:crossBetween val="midCat"/>
        <c:dispUnits/>
      </c:valAx>
      <c:valAx>
        <c:axId val="61112448"/>
        <c:scaling>
          <c:orientation val="minMax"/>
          <c:min val="-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860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4515"/>
          <c:w val="0.0897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39</xdr:row>
      <xdr:rowOff>133350</xdr:rowOff>
    </xdr:from>
    <xdr:ext cx="10953750" cy="1057275"/>
    <xdr:sp>
      <xdr:nvSpPr>
        <xdr:cNvPr id="1" name="Text Box 5"/>
        <xdr:cNvSpPr txBox="1">
          <a:spLocks noChangeArrowheads="1"/>
        </xdr:cNvSpPr>
      </xdr:nvSpPr>
      <xdr:spPr>
        <a:xfrm>
          <a:off x="104775" y="7181850"/>
          <a:ext cx="10953750" cy="1057275"/>
        </a:xfrm>
        <a:prstGeom prst="rect">
          <a:avLst/>
        </a:prstGeom>
        <a:solidFill>
          <a:srgbClr val="FF99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Experiment with a range of initial popuilation sizes. Do populations always approach the carrying capacity K?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By trial and error, find out the critical population size below which populations go extinct, and above which they increase towards K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Now start changing the parameter Ko. Does this change the critical population size?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Now start changing the carrying capacity K. How large does K have to be for populations to have a stable equilibrium? </a:t>
          </a:r>
        </a:p>
      </xdr:txBody>
    </xdr:sp>
    <xdr:clientData/>
  </xdr:oneCellAnchor>
  <xdr:oneCellAnchor>
    <xdr:from>
      <xdr:col>0</xdr:col>
      <xdr:colOff>47625</xdr:colOff>
      <xdr:row>0</xdr:row>
      <xdr:rowOff>28575</xdr:rowOff>
    </xdr:from>
    <xdr:ext cx="7753350" cy="361950"/>
    <xdr:sp>
      <xdr:nvSpPr>
        <xdr:cNvPr id="2" name="Text Box 6"/>
        <xdr:cNvSpPr txBox="1">
          <a:spLocks noChangeArrowheads="1"/>
        </xdr:cNvSpPr>
      </xdr:nvSpPr>
      <xdr:spPr>
        <a:xfrm>
          <a:off x="47625" y="28575"/>
          <a:ext cx="77533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Modelo Logístico com um Efeito de Allee: dN/dt = rN(N/K0-1)(1-N/K)] </a:t>
          </a:r>
        </a:p>
      </xdr:txBody>
    </xdr:sp>
    <xdr:clientData/>
  </xdr:oneCellAnchor>
  <xdr:twoCellAnchor>
    <xdr:from>
      <xdr:col>5</xdr:col>
      <xdr:colOff>238125</xdr:colOff>
      <xdr:row>7</xdr:row>
      <xdr:rowOff>0</xdr:rowOff>
    </xdr:from>
    <xdr:to>
      <xdr:col>18</xdr:col>
      <xdr:colOff>171450</xdr:colOff>
      <xdr:row>33</xdr:row>
      <xdr:rowOff>152400</xdr:rowOff>
    </xdr:to>
    <xdr:graphicFrame>
      <xdr:nvGraphicFramePr>
        <xdr:cNvPr id="3" name="Chart 8"/>
        <xdr:cNvGraphicFramePr/>
      </xdr:nvGraphicFramePr>
      <xdr:xfrm>
        <a:off x="6372225" y="1333500"/>
        <a:ext cx="78581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11</xdr:col>
      <xdr:colOff>466725</xdr:colOff>
      <xdr:row>32</xdr:row>
      <xdr:rowOff>38100</xdr:rowOff>
    </xdr:from>
    <xdr:ext cx="495300" cy="342900"/>
    <xdr:sp>
      <xdr:nvSpPr>
        <xdr:cNvPr id="4" name="Text Box 9"/>
        <xdr:cNvSpPr txBox="1">
          <a:spLocks noChangeArrowheads="1"/>
        </xdr:cNvSpPr>
      </xdr:nvSpPr>
      <xdr:spPr>
        <a:xfrm>
          <a:off x="10258425" y="5886450"/>
          <a:ext cx="495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</a:t>
          </a:r>
        </a:p>
      </xdr:txBody>
    </xdr:sp>
    <xdr:clientData/>
  </xdr:oneCellAnchor>
  <xdr:oneCellAnchor>
    <xdr:from>
      <xdr:col>5</xdr:col>
      <xdr:colOff>304800</xdr:colOff>
      <xdr:row>8</xdr:row>
      <xdr:rowOff>161925</xdr:rowOff>
    </xdr:from>
    <xdr:ext cx="295275" cy="542925"/>
    <xdr:sp>
      <xdr:nvSpPr>
        <xdr:cNvPr id="5" name="Text Box 10"/>
        <xdr:cNvSpPr txBox="1">
          <a:spLocks noChangeArrowheads="1"/>
        </xdr:cNvSpPr>
      </xdr:nvSpPr>
      <xdr:spPr>
        <a:xfrm>
          <a:off x="6438900" y="1743075"/>
          <a:ext cx="295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oneCellAnchor>
  <xdr:oneCellAnchor>
    <xdr:from>
      <xdr:col>0</xdr:col>
      <xdr:colOff>0</xdr:colOff>
      <xdr:row>3</xdr:row>
      <xdr:rowOff>66675</xdr:rowOff>
    </xdr:from>
    <xdr:ext cx="4524375" cy="266700"/>
    <xdr:sp>
      <xdr:nvSpPr>
        <xdr:cNvPr id="6" name="Text Box 11"/>
        <xdr:cNvSpPr txBox="1">
          <a:spLocks noChangeArrowheads="1"/>
        </xdr:cNvSpPr>
      </xdr:nvSpPr>
      <xdr:spPr>
        <a:xfrm>
          <a:off x="0" y="561975"/>
          <a:ext cx="4524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 muda  r. Números válidois para K0 são &gt;0.  </a:t>
          </a:r>
        </a:p>
      </xdr:txBody>
    </xdr:sp>
    <xdr:clientData/>
  </xdr:oneCellAnchor>
  <xdr:oneCellAnchor>
    <xdr:from>
      <xdr:col>0</xdr:col>
      <xdr:colOff>104775</xdr:colOff>
      <xdr:row>39</xdr:row>
      <xdr:rowOff>133350</xdr:rowOff>
    </xdr:from>
    <xdr:ext cx="10953750" cy="1057275"/>
    <xdr:sp>
      <xdr:nvSpPr>
        <xdr:cNvPr id="7" name="Text Box 5"/>
        <xdr:cNvSpPr txBox="1">
          <a:spLocks noChangeArrowheads="1"/>
        </xdr:cNvSpPr>
      </xdr:nvSpPr>
      <xdr:spPr>
        <a:xfrm>
          <a:off x="104775" y="7181850"/>
          <a:ext cx="10953750" cy="1057275"/>
        </a:xfrm>
        <a:prstGeom prst="rect">
          <a:avLst/>
        </a:prstGeom>
        <a:solidFill>
          <a:srgbClr val="FF99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Experiment with a range of initial popuilation sizes. Do populations always approach the carrying capacity K?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By trial and error, find out the critical population size below which populations go extinct, and above which they increase towards K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Now start changing the parameter Ko. Does this change the critical population size?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Now start changing the carrying capacity K. How large does K have to be for populations to have a stable equilibrium? </a:t>
          </a:r>
        </a:p>
      </xdr:txBody>
    </xdr:sp>
    <xdr:clientData/>
  </xdr:oneCellAnchor>
  <xdr:oneCellAnchor>
    <xdr:from>
      <xdr:col>0</xdr:col>
      <xdr:colOff>47625</xdr:colOff>
      <xdr:row>0</xdr:row>
      <xdr:rowOff>28575</xdr:rowOff>
    </xdr:from>
    <xdr:ext cx="7753350" cy="361950"/>
    <xdr:sp>
      <xdr:nvSpPr>
        <xdr:cNvPr id="8" name="Text Box 6"/>
        <xdr:cNvSpPr txBox="1">
          <a:spLocks noChangeArrowheads="1"/>
        </xdr:cNvSpPr>
      </xdr:nvSpPr>
      <xdr:spPr>
        <a:xfrm>
          <a:off x="47625" y="28575"/>
          <a:ext cx="77533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Modelo Logístico com um Efeito de Allee: dN/dt = rN(N/K0-1)(1-N/K)] </a:t>
          </a:r>
        </a:p>
      </xdr:txBody>
    </xdr:sp>
    <xdr:clientData/>
  </xdr:oneCellAnchor>
  <xdr:twoCellAnchor>
    <xdr:from>
      <xdr:col>5</xdr:col>
      <xdr:colOff>238125</xdr:colOff>
      <xdr:row>7</xdr:row>
      <xdr:rowOff>0</xdr:rowOff>
    </xdr:from>
    <xdr:to>
      <xdr:col>18</xdr:col>
      <xdr:colOff>171450</xdr:colOff>
      <xdr:row>33</xdr:row>
      <xdr:rowOff>152400</xdr:rowOff>
    </xdr:to>
    <xdr:graphicFrame>
      <xdr:nvGraphicFramePr>
        <xdr:cNvPr id="9" name="Chart 8"/>
        <xdr:cNvGraphicFramePr/>
      </xdr:nvGraphicFramePr>
      <xdr:xfrm>
        <a:off x="6372225" y="1333500"/>
        <a:ext cx="785812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466725</xdr:colOff>
      <xdr:row>32</xdr:row>
      <xdr:rowOff>38100</xdr:rowOff>
    </xdr:from>
    <xdr:ext cx="495300" cy="342900"/>
    <xdr:sp>
      <xdr:nvSpPr>
        <xdr:cNvPr id="10" name="Text Box 9"/>
        <xdr:cNvSpPr txBox="1">
          <a:spLocks noChangeArrowheads="1"/>
        </xdr:cNvSpPr>
      </xdr:nvSpPr>
      <xdr:spPr>
        <a:xfrm>
          <a:off x="10258425" y="5886450"/>
          <a:ext cx="495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</a:t>
          </a:r>
        </a:p>
      </xdr:txBody>
    </xdr:sp>
    <xdr:clientData/>
  </xdr:oneCellAnchor>
  <xdr:oneCellAnchor>
    <xdr:from>
      <xdr:col>5</xdr:col>
      <xdr:colOff>304800</xdr:colOff>
      <xdr:row>8</xdr:row>
      <xdr:rowOff>161925</xdr:rowOff>
    </xdr:from>
    <xdr:ext cx="295275" cy="542925"/>
    <xdr:sp>
      <xdr:nvSpPr>
        <xdr:cNvPr id="11" name="Text Box 10"/>
        <xdr:cNvSpPr txBox="1">
          <a:spLocks noChangeArrowheads="1"/>
        </xdr:cNvSpPr>
      </xdr:nvSpPr>
      <xdr:spPr>
        <a:xfrm>
          <a:off x="6438900" y="1743075"/>
          <a:ext cx="295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oneCellAnchor>
  <xdr:oneCellAnchor>
    <xdr:from>
      <xdr:col>0</xdr:col>
      <xdr:colOff>0</xdr:colOff>
      <xdr:row>3</xdr:row>
      <xdr:rowOff>66675</xdr:rowOff>
    </xdr:from>
    <xdr:ext cx="4524375" cy="266700"/>
    <xdr:sp>
      <xdr:nvSpPr>
        <xdr:cNvPr id="12" name="Text Box 11"/>
        <xdr:cNvSpPr txBox="1">
          <a:spLocks noChangeArrowheads="1"/>
        </xdr:cNvSpPr>
      </xdr:nvSpPr>
      <xdr:spPr>
        <a:xfrm>
          <a:off x="0" y="561975"/>
          <a:ext cx="4524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 muda  r. Números válidois para K0 são &gt;0.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2</xdr:row>
      <xdr:rowOff>257175</xdr:rowOff>
    </xdr:from>
    <xdr:to>
      <xdr:col>18</xdr:col>
      <xdr:colOff>504825</xdr:colOff>
      <xdr:row>21</xdr:row>
      <xdr:rowOff>47625</xdr:rowOff>
    </xdr:to>
    <xdr:graphicFrame>
      <xdr:nvGraphicFramePr>
        <xdr:cNvPr id="1" name="Chart 11"/>
        <xdr:cNvGraphicFramePr/>
      </xdr:nvGraphicFramePr>
      <xdr:xfrm>
        <a:off x="4533900" y="733425"/>
        <a:ext cx="8248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266700</xdr:colOff>
      <xdr:row>3</xdr:row>
      <xdr:rowOff>142875</xdr:rowOff>
    </xdr:from>
    <xdr:to>
      <xdr:col>6</xdr:col>
      <xdr:colOff>47625</xdr:colOff>
      <xdr:row>5</xdr:row>
      <xdr:rowOff>171450</xdr:rowOff>
    </xdr:to>
    <xdr:grpSp>
      <xdr:nvGrpSpPr>
        <xdr:cNvPr id="2" name="Group 6"/>
        <xdr:cNvGrpSpPr>
          <a:grpSpLocks/>
        </xdr:cNvGrpSpPr>
      </xdr:nvGrpSpPr>
      <xdr:grpSpPr>
        <a:xfrm>
          <a:off x="4619625" y="885825"/>
          <a:ext cx="390525" cy="542925"/>
          <a:chOff x="373" y="586"/>
          <a:chExt cx="41" cy="57"/>
        </a:xfrm>
        <a:solidFill>
          <a:srgbClr val="FFFFFF"/>
        </a:solidFill>
      </xdr:grpSpPr>
      <xdr:sp>
        <xdr:nvSpPr>
          <xdr:cNvPr id="3" name="Text Box 4"/>
          <xdr:cNvSpPr txBox="1">
            <a:spLocks noChangeArrowheads="1"/>
          </xdr:cNvSpPr>
        </xdr:nvSpPr>
        <xdr:spPr>
          <a:xfrm>
            <a:off x="373" y="586"/>
            <a:ext cx="33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0">
            <a:spAutoFit/>
          </a:bodyPr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dN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dt</a:t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378" y="613"/>
            <a:ext cx="3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</xdr:col>
      <xdr:colOff>76200</xdr:colOff>
      <xdr:row>19</xdr:row>
      <xdr:rowOff>219075</xdr:rowOff>
    </xdr:from>
    <xdr:ext cx="104775" cy="209550"/>
    <xdr:sp fLocksText="0">
      <xdr:nvSpPr>
        <xdr:cNvPr id="5" name="Text Box 7"/>
        <xdr:cNvSpPr txBox="1">
          <a:spLocks noChangeArrowheads="1"/>
        </xdr:cNvSpPr>
      </xdr:nvSpPr>
      <xdr:spPr>
        <a:xfrm>
          <a:off x="6867525" y="4838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22</xdr:row>
      <xdr:rowOff>190500</xdr:rowOff>
    </xdr:from>
    <xdr:ext cx="8896350" cy="1228725"/>
    <xdr:sp fLocksText="0">
      <xdr:nvSpPr>
        <xdr:cNvPr id="6" name="Text Box 8"/>
        <xdr:cNvSpPr txBox="1">
          <a:spLocks noChangeArrowheads="1"/>
        </xdr:cNvSpPr>
      </xdr:nvSpPr>
      <xdr:spPr>
        <a:xfrm>
          <a:off x="3390900" y="5524500"/>
          <a:ext cx="8896350" cy="1228725"/>
        </a:xfrm>
        <a:prstGeom prst="rect">
          <a:avLst/>
        </a:prstGeom>
        <a:solidFill>
          <a:srgbClr val="FF99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47625</xdr:colOff>
      <xdr:row>1</xdr:row>
      <xdr:rowOff>28575</xdr:rowOff>
    </xdr:from>
    <xdr:ext cx="7915275" cy="361950"/>
    <xdr:sp>
      <xdr:nvSpPr>
        <xdr:cNvPr id="7" name="Text Box 10"/>
        <xdr:cNvSpPr txBox="1">
          <a:spLocks noChangeArrowheads="1"/>
        </xdr:cNvSpPr>
      </xdr:nvSpPr>
      <xdr:spPr>
        <a:xfrm>
          <a:off x="47625" y="266700"/>
          <a:ext cx="791527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Modelo Logístico com o Efeito de Allee:</a:t>
          </a:r>
          <a:r>
            <a:rPr lang="en-US" cap="none" sz="2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dN/dt = rN(N/K0-1)(1-N/K)] </a:t>
          </a:r>
        </a:p>
      </xdr:txBody>
    </xdr:sp>
    <xdr:clientData/>
  </xdr:oneCellAnchor>
  <xdr:oneCellAnchor>
    <xdr:from>
      <xdr:col>16</xdr:col>
      <xdr:colOff>266700</xdr:colOff>
      <xdr:row>12</xdr:row>
      <xdr:rowOff>219075</xdr:rowOff>
    </xdr:from>
    <xdr:ext cx="209550" cy="352425"/>
    <xdr:sp>
      <xdr:nvSpPr>
        <xdr:cNvPr id="8" name="Text Box 12"/>
        <xdr:cNvSpPr txBox="1">
          <a:spLocks noChangeArrowheads="1"/>
        </xdr:cNvSpPr>
      </xdr:nvSpPr>
      <xdr:spPr>
        <a:xfrm>
          <a:off x="11325225" y="3171825"/>
          <a:ext cx="209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oneCellAnchor>
  <xdr:twoCellAnchor>
    <xdr:from>
      <xdr:col>5</xdr:col>
      <xdr:colOff>180975</xdr:colOff>
      <xdr:row>2</xdr:row>
      <xdr:rowOff>257175</xdr:rowOff>
    </xdr:from>
    <xdr:to>
      <xdr:col>18</xdr:col>
      <xdr:colOff>504825</xdr:colOff>
      <xdr:row>21</xdr:row>
      <xdr:rowOff>47625</xdr:rowOff>
    </xdr:to>
    <xdr:graphicFrame>
      <xdr:nvGraphicFramePr>
        <xdr:cNvPr id="9" name="Chart 11"/>
        <xdr:cNvGraphicFramePr/>
      </xdr:nvGraphicFramePr>
      <xdr:xfrm>
        <a:off x="4533900" y="733425"/>
        <a:ext cx="82486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266700</xdr:colOff>
      <xdr:row>3</xdr:row>
      <xdr:rowOff>142875</xdr:rowOff>
    </xdr:from>
    <xdr:to>
      <xdr:col>6</xdr:col>
      <xdr:colOff>47625</xdr:colOff>
      <xdr:row>5</xdr:row>
      <xdr:rowOff>171450</xdr:rowOff>
    </xdr:to>
    <xdr:grpSp>
      <xdr:nvGrpSpPr>
        <xdr:cNvPr id="10" name="Group 6"/>
        <xdr:cNvGrpSpPr>
          <a:grpSpLocks/>
        </xdr:cNvGrpSpPr>
      </xdr:nvGrpSpPr>
      <xdr:grpSpPr>
        <a:xfrm>
          <a:off x="4619625" y="885825"/>
          <a:ext cx="390525" cy="542925"/>
          <a:chOff x="373" y="586"/>
          <a:chExt cx="41" cy="57"/>
        </a:xfrm>
        <a:solidFill>
          <a:srgbClr val="FFFFFF"/>
        </a:solidFill>
      </xdr:grpSpPr>
      <xdr:sp>
        <xdr:nvSpPr>
          <xdr:cNvPr id="11" name="Text Box 4"/>
          <xdr:cNvSpPr txBox="1">
            <a:spLocks noChangeArrowheads="1"/>
          </xdr:cNvSpPr>
        </xdr:nvSpPr>
        <xdr:spPr>
          <a:xfrm>
            <a:off x="373" y="586"/>
            <a:ext cx="33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0">
            <a:spAutoFit/>
          </a:bodyPr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dN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dt</a:t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378" y="613"/>
            <a:ext cx="3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</xdr:col>
      <xdr:colOff>76200</xdr:colOff>
      <xdr:row>19</xdr:row>
      <xdr:rowOff>219075</xdr:rowOff>
    </xdr:from>
    <xdr:ext cx="104775" cy="209550"/>
    <xdr:sp fLocksText="0">
      <xdr:nvSpPr>
        <xdr:cNvPr id="13" name="Text Box 7"/>
        <xdr:cNvSpPr txBox="1">
          <a:spLocks noChangeArrowheads="1"/>
        </xdr:cNvSpPr>
      </xdr:nvSpPr>
      <xdr:spPr>
        <a:xfrm>
          <a:off x="6867525" y="4838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22</xdr:row>
      <xdr:rowOff>190500</xdr:rowOff>
    </xdr:from>
    <xdr:ext cx="8896350" cy="1228725"/>
    <xdr:sp fLocksText="0">
      <xdr:nvSpPr>
        <xdr:cNvPr id="14" name="Text Box 8"/>
        <xdr:cNvSpPr txBox="1">
          <a:spLocks noChangeArrowheads="1"/>
        </xdr:cNvSpPr>
      </xdr:nvSpPr>
      <xdr:spPr>
        <a:xfrm>
          <a:off x="3390900" y="5524500"/>
          <a:ext cx="8896350" cy="1228725"/>
        </a:xfrm>
        <a:prstGeom prst="rect">
          <a:avLst/>
        </a:prstGeom>
        <a:solidFill>
          <a:srgbClr val="FF99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47625</xdr:colOff>
      <xdr:row>1</xdr:row>
      <xdr:rowOff>28575</xdr:rowOff>
    </xdr:from>
    <xdr:ext cx="7915275" cy="361950"/>
    <xdr:sp>
      <xdr:nvSpPr>
        <xdr:cNvPr id="15" name="Text Box 10"/>
        <xdr:cNvSpPr txBox="1">
          <a:spLocks noChangeArrowheads="1"/>
        </xdr:cNvSpPr>
      </xdr:nvSpPr>
      <xdr:spPr>
        <a:xfrm>
          <a:off x="47625" y="266700"/>
          <a:ext cx="791527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Modelo Logístico com o Efeito de Allee:</a:t>
          </a:r>
          <a:r>
            <a:rPr lang="en-US" cap="none" sz="2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dN/dt = rN(N/K0-1)(1-N/K)] </a:t>
          </a:r>
        </a:p>
      </xdr:txBody>
    </xdr:sp>
    <xdr:clientData/>
  </xdr:oneCellAnchor>
  <xdr:oneCellAnchor>
    <xdr:from>
      <xdr:col>16</xdr:col>
      <xdr:colOff>266700</xdr:colOff>
      <xdr:row>12</xdr:row>
      <xdr:rowOff>219075</xdr:rowOff>
    </xdr:from>
    <xdr:ext cx="209550" cy="352425"/>
    <xdr:sp>
      <xdr:nvSpPr>
        <xdr:cNvPr id="16" name="Text Box 12"/>
        <xdr:cNvSpPr txBox="1">
          <a:spLocks noChangeArrowheads="1"/>
        </xdr:cNvSpPr>
      </xdr:nvSpPr>
      <xdr:spPr>
        <a:xfrm>
          <a:off x="11325225" y="3171825"/>
          <a:ext cx="209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0.8095</cdr:x>
      <cdr:y>0.46575</cdr:y>
    </cdr:from>
    <cdr:to>
      <cdr:x>0.8355</cdr:x>
      <cdr:y>0.53975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677025" y="2047875"/>
          <a:ext cx="2190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0.8095</cdr:x>
      <cdr:y>0.46575</cdr:y>
    </cdr:from>
    <cdr:to>
      <cdr:x>0.8355</cdr:x>
      <cdr:y>0.53975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677025" y="2047875"/>
          <a:ext cx="2190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3</xdr:row>
      <xdr:rowOff>47625</xdr:rowOff>
    </xdr:from>
    <xdr:to>
      <xdr:col>19</xdr:col>
      <xdr:colOff>123825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4762500" y="790575"/>
        <a:ext cx="8248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523875</xdr:colOff>
      <xdr:row>3</xdr:row>
      <xdr:rowOff>180975</xdr:rowOff>
    </xdr:from>
    <xdr:to>
      <xdr:col>6</xdr:col>
      <xdr:colOff>304800</xdr:colOff>
      <xdr:row>5</xdr:row>
      <xdr:rowOff>209550</xdr:rowOff>
    </xdr:to>
    <xdr:grpSp>
      <xdr:nvGrpSpPr>
        <xdr:cNvPr id="2" name="Group 2"/>
        <xdr:cNvGrpSpPr>
          <a:grpSpLocks/>
        </xdr:cNvGrpSpPr>
      </xdr:nvGrpSpPr>
      <xdr:grpSpPr>
        <a:xfrm>
          <a:off x="4876800" y="923925"/>
          <a:ext cx="390525" cy="542925"/>
          <a:chOff x="373" y="586"/>
          <a:chExt cx="41" cy="57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373" y="586"/>
            <a:ext cx="40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0">
            <a:spAutoFit/>
          </a:bodyPr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dN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Ndt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378" y="613"/>
            <a:ext cx="3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</xdr:col>
      <xdr:colOff>76200</xdr:colOff>
      <xdr:row>20</xdr:row>
      <xdr:rowOff>0</xdr:rowOff>
    </xdr:from>
    <xdr:ext cx="10477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6867525" y="4857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23</xdr:row>
      <xdr:rowOff>0</xdr:rowOff>
    </xdr:from>
    <xdr:ext cx="8763000" cy="876300"/>
    <xdr:sp fLocksText="0">
      <xdr:nvSpPr>
        <xdr:cNvPr id="6" name="Text Box 6"/>
        <xdr:cNvSpPr txBox="1">
          <a:spLocks noChangeArrowheads="1"/>
        </xdr:cNvSpPr>
      </xdr:nvSpPr>
      <xdr:spPr>
        <a:xfrm>
          <a:off x="3362325" y="5572125"/>
          <a:ext cx="8763000" cy="8763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47625</xdr:colOff>
      <xdr:row>1</xdr:row>
      <xdr:rowOff>28575</xdr:rowOff>
    </xdr:from>
    <xdr:ext cx="7734300" cy="361950"/>
    <xdr:sp>
      <xdr:nvSpPr>
        <xdr:cNvPr id="7" name="Text Box 7"/>
        <xdr:cNvSpPr txBox="1">
          <a:spLocks noChangeArrowheads="1"/>
        </xdr:cNvSpPr>
      </xdr:nvSpPr>
      <xdr:spPr>
        <a:xfrm>
          <a:off x="47625" y="266700"/>
          <a:ext cx="77343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Modelo Logístico com o Efeito de Allee: dN/Ndt = r(N/K0-1)(1-N/K)] </a:t>
          </a:r>
        </a:p>
      </xdr:txBody>
    </xdr:sp>
    <xdr:clientData/>
  </xdr:oneCellAnchor>
  <xdr:twoCellAnchor>
    <xdr:from>
      <xdr:col>5</xdr:col>
      <xdr:colOff>409575</xdr:colOff>
      <xdr:row>3</xdr:row>
      <xdr:rowOff>47625</xdr:rowOff>
    </xdr:from>
    <xdr:to>
      <xdr:col>19</xdr:col>
      <xdr:colOff>123825</xdr:colOff>
      <xdr:row>21</xdr:row>
      <xdr:rowOff>104775</xdr:rowOff>
    </xdr:to>
    <xdr:graphicFrame>
      <xdr:nvGraphicFramePr>
        <xdr:cNvPr id="8" name="Chart 1"/>
        <xdr:cNvGraphicFramePr/>
      </xdr:nvGraphicFramePr>
      <xdr:xfrm>
        <a:off x="4762500" y="790575"/>
        <a:ext cx="82486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523875</xdr:colOff>
      <xdr:row>3</xdr:row>
      <xdr:rowOff>180975</xdr:rowOff>
    </xdr:from>
    <xdr:to>
      <xdr:col>6</xdr:col>
      <xdr:colOff>304800</xdr:colOff>
      <xdr:row>5</xdr:row>
      <xdr:rowOff>209550</xdr:rowOff>
    </xdr:to>
    <xdr:grpSp>
      <xdr:nvGrpSpPr>
        <xdr:cNvPr id="9" name="Group 2"/>
        <xdr:cNvGrpSpPr>
          <a:grpSpLocks/>
        </xdr:cNvGrpSpPr>
      </xdr:nvGrpSpPr>
      <xdr:grpSpPr>
        <a:xfrm>
          <a:off x="4876800" y="923925"/>
          <a:ext cx="390525" cy="542925"/>
          <a:chOff x="373" y="586"/>
          <a:chExt cx="41" cy="57"/>
        </a:xfrm>
        <a:solidFill>
          <a:srgbClr val="FFFFFF"/>
        </a:solidFill>
      </xdr:grpSpPr>
      <xdr:sp>
        <xdr:nvSpPr>
          <xdr:cNvPr id="10" name="Text Box 3"/>
          <xdr:cNvSpPr txBox="1">
            <a:spLocks noChangeArrowheads="1"/>
          </xdr:cNvSpPr>
        </xdr:nvSpPr>
        <xdr:spPr>
          <a:xfrm>
            <a:off x="373" y="586"/>
            <a:ext cx="40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0">
            <a:spAutoFit/>
          </a:bodyPr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dN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Ndt</a:t>
            </a:r>
          </a:p>
        </xdr:txBody>
      </xdr:sp>
      <xdr:sp>
        <xdr:nvSpPr>
          <xdr:cNvPr id="11" name="Line 4"/>
          <xdr:cNvSpPr>
            <a:spLocks/>
          </xdr:cNvSpPr>
        </xdr:nvSpPr>
        <xdr:spPr>
          <a:xfrm>
            <a:off x="378" y="613"/>
            <a:ext cx="3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</xdr:col>
      <xdr:colOff>76200</xdr:colOff>
      <xdr:row>20</xdr:row>
      <xdr:rowOff>0</xdr:rowOff>
    </xdr:from>
    <xdr:ext cx="104775" cy="219075"/>
    <xdr:sp fLocksText="0">
      <xdr:nvSpPr>
        <xdr:cNvPr id="12" name="Text Box 5"/>
        <xdr:cNvSpPr txBox="1">
          <a:spLocks noChangeArrowheads="1"/>
        </xdr:cNvSpPr>
      </xdr:nvSpPr>
      <xdr:spPr>
        <a:xfrm>
          <a:off x="6867525" y="48577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23</xdr:row>
      <xdr:rowOff>0</xdr:rowOff>
    </xdr:from>
    <xdr:ext cx="8763000" cy="876300"/>
    <xdr:sp fLocksText="0">
      <xdr:nvSpPr>
        <xdr:cNvPr id="13" name="Text Box 6"/>
        <xdr:cNvSpPr txBox="1">
          <a:spLocks noChangeArrowheads="1"/>
        </xdr:cNvSpPr>
      </xdr:nvSpPr>
      <xdr:spPr>
        <a:xfrm>
          <a:off x="3362325" y="5572125"/>
          <a:ext cx="8763000" cy="8763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47625</xdr:colOff>
      <xdr:row>1</xdr:row>
      <xdr:rowOff>28575</xdr:rowOff>
    </xdr:from>
    <xdr:ext cx="7734300" cy="361950"/>
    <xdr:sp>
      <xdr:nvSpPr>
        <xdr:cNvPr id="14" name="Text Box 7"/>
        <xdr:cNvSpPr txBox="1">
          <a:spLocks noChangeArrowheads="1"/>
        </xdr:cNvSpPr>
      </xdr:nvSpPr>
      <xdr:spPr>
        <a:xfrm>
          <a:off x="47625" y="266700"/>
          <a:ext cx="77343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Modelo Logístico com o Efeito de Allee: dN/Ndt = r(N/K0-1)(1-N/K)]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39"/>
  <sheetViews>
    <sheetView zoomScale="75" zoomScaleNormal="75" zoomScalePageLayoutView="0" workbookViewId="0" topLeftCell="A1">
      <selection activeCell="F6" sqref="F6"/>
    </sheetView>
  </sheetViews>
  <sheetFormatPr defaultColWidth="9.140625" defaultRowHeight="12.75"/>
  <cols>
    <col min="1" max="1" width="9.140625" style="1" customWidth="1"/>
    <col min="2" max="2" width="20.7109375" style="1" customWidth="1"/>
    <col min="3" max="5" width="20.7109375" style="0" customWidth="1"/>
  </cols>
  <sheetData>
    <row r="1" ht="12.75"/>
    <row r="2" ht="12.75"/>
    <row r="3" ht="13.5" customHeight="1"/>
    <row r="4" ht="13.5" customHeight="1"/>
    <row r="5" ht="13.5" customHeight="1" thickBot="1"/>
    <row r="6" spans="1:4" ht="19.5" customHeight="1">
      <c r="A6" s="5"/>
      <c r="B6" s="21" t="s">
        <v>5</v>
      </c>
      <c r="C6" s="26" t="s">
        <v>1</v>
      </c>
      <c r="D6" s="32">
        <v>0.3</v>
      </c>
    </row>
    <row r="7" spans="1:4" ht="19.5" customHeight="1">
      <c r="A7" s="23"/>
      <c r="B7" s="24" t="s">
        <v>6</v>
      </c>
      <c r="C7" s="28" t="s">
        <v>4</v>
      </c>
      <c r="D7" s="29">
        <v>5</v>
      </c>
    </row>
    <row r="8" spans="1:4" ht="19.5" customHeight="1" thickBot="1">
      <c r="A8" s="8"/>
      <c r="B8" s="22" t="s">
        <v>3</v>
      </c>
      <c r="C8" s="30" t="s">
        <v>2</v>
      </c>
      <c r="D8" s="31">
        <v>20</v>
      </c>
    </row>
    <row r="9" spans="1:5" ht="19.5" customHeight="1" thickBot="1">
      <c r="A9" s="23" t="s">
        <v>7</v>
      </c>
      <c r="B9" s="33" t="s">
        <v>0</v>
      </c>
      <c r="C9" s="37" t="s">
        <v>0</v>
      </c>
      <c r="D9" s="38" t="s">
        <v>0</v>
      </c>
      <c r="E9" s="39" t="s">
        <v>0</v>
      </c>
    </row>
    <row r="10" spans="1:5" ht="19.5" customHeight="1">
      <c r="A10" s="2">
        <v>1</v>
      </c>
      <c r="B10" s="20">
        <v>10</v>
      </c>
      <c r="C10" s="20">
        <v>10</v>
      </c>
      <c r="D10" s="20">
        <v>10</v>
      </c>
      <c r="E10" s="20">
        <v>10</v>
      </c>
    </row>
    <row r="11" spans="1:5" ht="13.5" customHeight="1">
      <c r="A11" s="3">
        <v>2</v>
      </c>
      <c r="B11" s="19">
        <f>B10+0.3*B10*(B10/$D$7-1)*(1-B10/$D$8)</f>
        <v>11.5</v>
      </c>
      <c r="C11" s="19">
        <f aca="true" t="shared" si="0" ref="C11:E26">C10+0.3*C10*(C10/$D$7-1)*(1-C10/$D$8)</f>
        <v>11.5</v>
      </c>
      <c r="D11" s="19">
        <f t="shared" si="0"/>
        <v>11.5</v>
      </c>
      <c r="E11" s="19">
        <f t="shared" si="0"/>
        <v>11.5</v>
      </c>
    </row>
    <row r="12" spans="1:5" ht="13.5" customHeight="1">
      <c r="A12" s="3">
        <v>3</v>
      </c>
      <c r="B12" s="19">
        <f aca="true" t="shared" si="1" ref="B12:B39">B11+0.3*B11*(B11/$D$7-1)*(1-B11/$D$8)</f>
        <v>13.406125</v>
      </c>
      <c r="C12" s="19">
        <f t="shared" si="0"/>
        <v>13.406125</v>
      </c>
      <c r="D12" s="19">
        <f t="shared" si="0"/>
        <v>13.406125</v>
      </c>
      <c r="E12" s="19">
        <f t="shared" si="0"/>
        <v>13.406125</v>
      </c>
    </row>
    <row r="13" spans="1:5" ht="13.5" customHeight="1">
      <c r="A13" s="3">
        <v>4</v>
      </c>
      <c r="B13" s="19">
        <f t="shared" si="1"/>
        <v>15.63538679359815</v>
      </c>
      <c r="C13" s="19">
        <f t="shared" si="0"/>
        <v>15.63538679359815</v>
      </c>
      <c r="D13" s="19">
        <f t="shared" si="0"/>
        <v>15.63538679359815</v>
      </c>
      <c r="E13" s="19">
        <f t="shared" si="0"/>
        <v>15.63538679359815</v>
      </c>
    </row>
    <row r="14" spans="1:5" ht="13.5" customHeight="1">
      <c r="A14" s="3">
        <v>5</v>
      </c>
      <c r="B14" s="19">
        <f t="shared" si="1"/>
        <v>17.812740253265723</v>
      </c>
      <c r="C14" s="19">
        <f t="shared" si="0"/>
        <v>17.812740253265723</v>
      </c>
      <c r="D14" s="19">
        <f t="shared" si="0"/>
        <v>17.812740253265723</v>
      </c>
      <c r="E14" s="19">
        <f t="shared" si="0"/>
        <v>17.812740253265723</v>
      </c>
    </row>
    <row r="15" spans="1:5" ht="13.5" customHeight="1">
      <c r="A15" s="3">
        <v>6</v>
      </c>
      <c r="B15" s="19">
        <f t="shared" si="1"/>
        <v>19.310335221541976</v>
      </c>
      <c r="C15" s="19">
        <f t="shared" si="0"/>
        <v>19.310335221541976</v>
      </c>
      <c r="D15" s="19">
        <f t="shared" si="0"/>
        <v>19.310335221541976</v>
      </c>
      <c r="E15" s="19">
        <f t="shared" si="0"/>
        <v>19.310335221541976</v>
      </c>
    </row>
    <row r="16" spans="1:5" ht="13.5" customHeight="1">
      <c r="A16" s="3">
        <v>7</v>
      </c>
      <c r="B16" s="19">
        <f t="shared" si="1"/>
        <v>19.882075675263355</v>
      </c>
      <c r="C16" s="19">
        <f t="shared" si="0"/>
        <v>19.882075675263355</v>
      </c>
      <c r="D16" s="19">
        <f t="shared" si="0"/>
        <v>19.882075675263355</v>
      </c>
      <c r="E16" s="19">
        <f t="shared" si="0"/>
        <v>19.882075675263355</v>
      </c>
    </row>
    <row r="17" spans="1:5" ht="13.5" customHeight="1">
      <c r="A17" s="3">
        <v>8</v>
      </c>
      <c r="B17" s="19">
        <f t="shared" si="1"/>
        <v>19.98675234177681</v>
      </c>
      <c r="C17" s="19">
        <f t="shared" si="0"/>
        <v>19.98675234177681</v>
      </c>
      <c r="D17" s="19">
        <f t="shared" si="0"/>
        <v>19.98675234177681</v>
      </c>
      <c r="E17" s="19">
        <f t="shared" si="0"/>
        <v>19.98675234177681</v>
      </c>
    </row>
    <row r="18" spans="1:5" ht="13.5" customHeight="1">
      <c r="A18" s="3">
        <v>9</v>
      </c>
      <c r="B18" s="19">
        <f t="shared" si="1"/>
        <v>19.99865681360551</v>
      </c>
      <c r="C18" s="19">
        <f t="shared" si="0"/>
        <v>19.99865681360551</v>
      </c>
      <c r="D18" s="19">
        <f t="shared" si="0"/>
        <v>19.99865681360551</v>
      </c>
      <c r="E18" s="19">
        <f t="shared" si="0"/>
        <v>19.99865681360551</v>
      </c>
    </row>
    <row r="19" spans="1:5" ht="13.5" customHeight="1">
      <c r="A19" s="3">
        <v>10</v>
      </c>
      <c r="B19" s="19">
        <f t="shared" si="1"/>
        <v>19.999865491932102</v>
      </c>
      <c r="C19" s="19">
        <f t="shared" si="0"/>
        <v>19.999865491932102</v>
      </c>
      <c r="D19" s="19">
        <f t="shared" si="0"/>
        <v>19.999865491932102</v>
      </c>
      <c r="E19" s="19">
        <f t="shared" si="0"/>
        <v>19.999865491932102</v>
      </c>
    </row>
    <row r="20" spans="1:5" ht="13.5" customHeight="1">
      <c r="A20" s="3">
        <v>11</v>
      </c>
      <c r="B20" s="19">
        <f t="shared" si="1"/>
        <v>19.999986547293513</v>
      </c>
      <c r="C20" s="19">
        <f t="shared" si="0"/>
        <v>19.999986547293513</v>
      </c>
      <c r="D20" s="19">
        <f t="shared" si="0"/>
        <v>19.999986547293513</v>
      </c>
      <c r="E20" s="19">
        <f t="shared" si="0"/>
        <v>19.999986547293513</v>
      </c>
    </row>
    <row r="21" spans="1:5" ht="13.5" customHeight="1">
      <c r="A21" s="3">
        <v>12</v>
      </c>
      <c r="B21" s="19">
        <f t="shared" si="1"/>
        <v>19.99999865471035</v>
      </c>
      <c r="C21" s="19">
        <f t="shared" si="0"/>
        <v>19.99999865471035</v>
      </c>
      <c r="D21" s="19">
        <f t="shared" si="0"/>
        <v>19.99999865471035</v>
      </c>
      <c r="E21" s="19">
        <f t="shared" si="0"/>
        <v>19.99999865471035</v>
      </c>
    </row>
    <row r="22" spans="1:5" ht="13.5" customHeight="1">
      <c r="A22" s="3">
        <v>13</v>
      </c>
      <c r="B22" s="19">
        <f t="shared" si="1"/>
        <v>19.999999865470844</v>
      </c>
      <c r="C22" s="19">
        <f t="shared" si="0"/>
        <v>19.999999865470844</v>
      </c>
      <c r="D22" s="19">
        <f t="shared" si="0"/>
        <v>19.999999865470844</v>
      </c>
      <c r="E22" s="19">
        <f t="shared" si="0"/>
        <v>19.999999865470844</v>
      </c>
    </row>
    <row r="23" spans="1:5" ht="13.5" customHeight="1">
      <c r="A23" s="3">
        <v>14</v>
      </c>
      <c r="B23" s="19">
        <f t="shared" si="1"/>
        <v>19.999999986547085</v>
      </c>
      <c r="C23" s="19">
        <f t="shared" si="0"/>
        <v>19.999999986547085</v>
      </c>
      <c r="D23" s="19">
        <f t="shared" si="0"/>
        <v>19.999999986547085</v>
      </c>
      <c r="E23" s="19">
        <f t="shared" si="0"/>
        <v>19.999999986547085</v>
      </c>
    </row>
    <row r="24" spans="1:5" ht="13.5" customHeight="1">
      <c r="A24" s="3">
        <v>15</v>
      </c>
      <c r="B24" s="19">
        <f t="shared" si="1"/>
        <v>19.999999998654708</v>
      </c>
      <c r="C24" s="19">
        <f t="shared" si="0"/>
        <v>19.999999998654708</v>
      </c>
      <c r="D24" s="19">
        <f t="shared" si="0"/>
        <v>19.999999998654708</v>
      </c>
      <c r="E24" s="19">
        <f t="shared" si="0"/>
        <v>19.999999998654708</v>
      </c>
    </row>
    <row r="25" spans="1:5" ht="13.5" customHeight="1">
      <c r="A25" s="3">
        <v>16</v>
      </c>
      <c r="B25" s="19">
        <f t="shared" si="1"/>
        <v>19.999999999865473</v>
      </c>
      <c r="C25" s="19">
        <f t="shared" si="0"/>
        <v>19.999999999865473</v>
      </c>
      <c r="D25" s="19">
        <f t="shared" si="0"/>
        <v>19.999999999865473</v>
      </c>
      <c r="E25" s="19">
        <f t="shared" si="0"/>
        <v>19.999999999865473</v>
      </c>
    </row>
    <row r="26" spans="1:5" ht="13.5" customHeight="1">
      <c r="A26" s="3">
        <v>17</v>
      </c>
      <c r="B26" s="19">
        <f t="shared" si="1"/>
        <v>19.99999999998655</v>
      </c>
      <c r="C26" s="19">
        <f t="shared" si="0"/>
        <v>19.99999999998655</v>
      </c>
      <c r="D26" s="19">
        <f t="shared" si="0"/>
        <v>19.99999999998655</v>
      </c>
      <c r="E26" s="19">
        <f t="shared" si="0"/>
        <v>19.99999999998655</v>
      </c>
    </row>
    <row r="27" spans="1:5" ht="13.5" customHeight="1">
      <c r="A27" s="3">
        <v>18</v>
      </c>
      <c r="B27" s="19">
        <f t="shared" si="1"/>
        <v>19.999999999998657</v>
      </c>
      <c r="C27" s="19">
        <f aca="true" t="shared" si="2" ref="C27:C39">C26+0.3*C26*(C26/$D$7-1)*(1-C26/$D$8)</f>
        <v>19.999999999998657</v>
      </c>
      <c r="D27" s="19">
        <f aca="true" t="shared" si="3" ref="D27:D39">D26+0.3*D26*(D26/$D$7-1)*(1-D26/$D$8)</f>
        <v>19.999999999998657</v>
      </c>
      <c r="E27" s="19">
        <f aca="true" t="shared" si="4" ref="E27:E39">E26+0.3*E26*(E26/$D$7-1)*(1-E26/$D$8)</f>
        <v>19.999999999998657</v>
      </c>
    </row>
    <row r="28" spans="1:5" ht="13.5" customHeight="1">
      <c r="A28" s="3">
        <v>19</v>
      </c>
      <c r="B28" s="19">
        <f t="shared" si="1"/>
        <v>19.999999999999865</v>
      </c>
      <c r="C28" s="19">
        <f t="shared" si="2"/>
        <v>19.999999999999865</v>
      </c>
      <c r="D28" s="19">
        <f t="shared" si="3"/>
        <v>19.999999999999865</v>
      </c>
      <c r="E28" s="19">
        <f t="shared" si="4"/>
        <v>19.999999999999865</v>
      </c>
    </row>
    <row r="29" spans="1:5" ht="13.5" customHeight="1">
      <c r="A29" s="3">
        <v>20</v>
      </c>
      <c r="B29" s="19">
        <f t="shared" si="1"/>
        <v>19.999999999999986</v>
      </c>
      <c r="C29" s="19">
        <f t="shared" si="2"/>
        <v>19.999999999999986</v>
      </c>
      <c r="D29" s="19">
        <f t="shared" si="3"/>
        <v>19.999999999999986</v>
      </c>
      <c r="E29" s="19">
        <f t="shared" si="4"/>
        <v>19.999999999999986</v>
      </c>
    </row>
    <row r="30" spans="1:5" ht="13.5" customHeight="1">
      <c r="A30" s="3">
        <v>21</v>
      </c>
      <c r="B30" s="19">
        <f t="shared" si="1"/>
        <v>19.999999999999996</v>
      </c>
      <c r="C30" s="19">
        <f t="shared" si="2"/>
        <v>19.999999999999996</v>
      </c>
      <c r="D30" s="19">
        <f t="shared" si="3"/>
        <v>19.999999999999996</v>
      </c>
      <c r="E30" s="19">
        <f t="shared" si="4"/>
        <v>19.999999999999996</v>
      </c>
    </row>
    <row r="31" spans="1:5" ht="13.5" customHeight="1">
      <c r="A31" s="3">
        <v>22</v>
      </c>
      <c r="B31" s="19">
        <f t="shared" si="1"/>
        <v>20</v>
      </c>
      <c r="C31" s="19">
        <f t="shared" si="2"/>
        <v>20</v>
      </c>
      <c r="D31" s="19">
        <f t="shared" si="3"/>
        <v>20</v>
      </c>
      <c r="E31" s="19">
        <f t="shared" si="4"/>
        <v>20</v>
      </c>
    </row>
    <row r="32" spans="1:5" ht="13.5" customHeight="1">
      <c r="A32" s="3">
        <v>23</v>
      </c>
      <c r="B32" s="19">
        <f t="shared" si="1"/>
        <v>20</v>
      </c>
      <c r="C32" s="19">
        <f t="shared" si="2"/>
        <v>20</v>
      </c>
      <c r="D32" s="19">
        <f t="shared" si="3"/>
        <v>20</v>
      </c>
      <c r="E32" s="19">
        <f t="shared" si="4"/>
        <v>20</v>
      </c>
    </row>
    <row r="33" spans="1:5" ht="13.5" customHeight="1">
      <c r="A33" s="3">
        <v>24</v>
      </c>
      <c r="B33" s="19">
        <f t="shared" si="1"/>
        <v>20</v>
      </c>
      <c r="C33" s="19">
        <f t="shared" si="2"/>
        <v>20</v>
      </c>
      <c r="D33" s="19">
        <f t="shared" si="3"/>
        <v>20</v>
      </c>
      <c r="E33" s="19">
        <f t="shared" si="4"/>
        <v>20</v>
      </c>
    </row>
    <row r="34" spans="1:5" ht="13.5" customHeight="1">
      <c r="A34" s="3">
        <v>25</v>
      </c>
      <c r="B34" s="19">
        <f t="shared" si="1"/>
        <v>20</v>
      </c>
      <c r="C34" s="19">
        <f t="shared" si="2"/>
        <v>20</v>
      </c>
      <c r="D34" s="19">
        <f t="shared" si="3"/>
        <v>20</v>
      </c>
      <c r="E34" s="19">
        <f t="shared" si="4"/>
        <v>20</v>
      </c>
    </row>
    <row r="35" spans="1:5" ht="13.5" customHeight="1">
      <c r="A35" s="3">
        <v>26</v>
      </c>
      <c r="B35" s="19">
        <f t="shared" si="1"/>
        <v>20</v>
      </c>
      <c r="C35" s="19">
        <f t="shared" si="2"/>
        <v>20</v>
      </c>
      <c r="D35" s="19">
        <f t="shared" si="3"/>
        <v>20</v>
      </c>
      <c r="E35" s="19">
        <f t="shared" si="4"/>
        <v>20</v>
      </c>
    </row>
    <row r="36" spans="1:5" ht="13.5" customHeight="1">
      <c r="A36" s="3">
        <v>27</v>
      </c>
      <c r="B36" s="19">
        <f t="shared" si="1"/>
        <v>20</v>
      </c>
      <c r="C36" s="19">
        <f t="shared" si="2"/>
        <v>20</v>
      </c>
      <c r="D36" s="19">
        <f t="shared" si="3"/>
        <v>20</v>
      </c>
      <c r="E36" s="19">
        <f t="shared" si="4"/>
        <v>20</v>
      </c>
    </row>
    <row r="37" spans="1:5" ht="13.5" customHeight="1">
      <c r="A37" s="3">
        <v>28</v>
      </c>
      <c r="B37" s="19">
        <f t="shared" si="1"/>
        <v>20</v>
      </c>
      <c r="C37" s="19">
        <f t="shared" si="2"/>
        <v>20</v>
      </c>
      <c r="D37" s="19">
        <f t="shared" si="3"/>
        <v>20</v>
      </c>
      <c r="E37" s="19">
        <f t="shared" si="4"/>
        <v>20</v>
      </c>
    </row>
    <row r="38" spans="1:5" ht="13.5" customHeight="1">
      <c r="A38" s="3">
        <v>29</v>
      </c>
      <c r="B38" s="19">
        <f t="shared" si="1"/>
        <v>20</v>
      </c>
      <c r="C38" s="19">
        <f t="shared" si="2"/>
        <v>20</v>
      </c>
      <c r="D38" s="19">
        <f t="shared" si="3"/>
        <v>20</v>
      </c>
      <c r="E38" s="19">
        <f t="shared" si="4"/>
        <v>20</v>
      </c>
    </row>
    <row r="39" spans="1:5" ht="13.5" customHeight="1" thickBot="1">
      <c r="A39" s="4">
        <v>30</v>
      </c>
      <c r="B39" s="19">
        <f t="shared" si="1"/>
        <v>20</v>
      </c>
      <c r="C39" s="19">
        <f t="shared" si="2"/>
        <v>20</v>
      </c>
      <c r="D39" s="19">
        <f t="shared" si="3"/>
        <v>20</v>
      </c>
      <c r="E39" s="19">
        <f t="shared" si="4"/>
        <v>20</v>
      </c>
    </row>
    <row r="40" ht="13.5" customHeight="1"/>
    <row r="41" ht="13.5" customHeight="1"/>
    <row r="42" ht="13.5" customHeight="1"/>
    <row r="43" ht="12.75"/>
    <row r="44" ht="12.75"/>
    <row r="45" ht="12.75"/>
    <row r="46" ht="12.75"/>
  </sheetData>
  <sheetProtection/>
  <printOptions/>
  <pageMargins left="0.787401575" right="0.787401575" top="0.984251969" bottom="0.984251969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31"/>
  <sheetViews>
    <sheetView tabSelected="1" zoomScale="75" zoomScaleNormal="75" zoomScalePageLayoutView="0" workbookViewId="0" topLeftCell="A2">
      <selection activeCell="L3" sqref="L3"/>
    </sheetView>
  </sheetViews>
  <sheetFormatPr defaultColWidth="9.140625" defaultRowHeight="12.75"/>
  <cols>
    <col min="1" max="1" width="5.8515625" style="1" customWidth="1"/>
    <col min="2" max="2" width="19.140625" style="1" customWidth="1"/>
    <col min="3" max="3" width="22.00390625" style="1" customWidth="1"/>
    <col min="4" max="4" width="9.140625" style="9" customWidth="1"/>
  </cols>
  <sheetData>
    <row r="2" ht="18.75"/>
    <row r="3" ht="21" customHeight="1" thickBot="1"/>
    <row r="4" spans="1:5" ht="20.25">
      <c r="A4" s="5"/>
      <c r="B4" s="6" t="s">
        <v>13</v>
      </c>
      <c r="C4" s="7" t="s">
        <v>15</v>
      </c>
      <c r="D4" s="34" t="s">
        <v>1</v>
      </c>
      <c r="E4" s="40">
        <v>0.3</v>
      </c>
    </row>
    <row r="5" spans="1:5" ht="20.25">
      <c r="A5" s="23"/>
      <c r="B5" s="25" t="s">
        <v>14</v>
      </c>
      <c r="C5" s="33" t="s">
        <v>16</v>
      </c>
      <c r="D5" s="35" t="s">
        <v>4</v>
      </c>
      <c r="E5" s="41">
        <v>5</v>
      </c>
    </row>
    <row r="6" spans="1:5" ht="21" thickBot="1">
      <c r="A6" s="23" t="s">
        <v>0</v>
      </c>
      <c r="B6" s="25" t="s">
        <v>15</v>
      </c>
      <c r="C6" s="33" t="s">
        <v>17</v>
      </c>
      <c r="D6" s="36" t="s">
        <v>2</v>
      </c>
      <c r="E6" s="42">
        <v>20</v>
      </c>
    </row>
    <row r="7" spans="1:3" ht="18.75">
      <c r="A7" s="10">
        <v>0</v>
      </c>
      <c r="B7" s="11">
        <v>0</v>
      </c>
      <c r="C7" s="12">
        <v>0</v>
      </c>
    </row>
    <row r="8" spans="1:3" ht="18.75">
      <c r="A8" s="13">
        <v>1</v>
      </c>
      <c r="B8" s="14">
        <f>$E$4*A8*(1-A8/$E$6)</f>
        <v>0.285</v>
      </c>
      <c r="C8" s="15">
        <f>$E$4*A8*(A8/$E$5-1)*(1-A8/$E$6)</f>
        <v>-0.22799999999999998</v>
      </c>
    </row>
    <row r="9" spans="1:3" ht="18.75">
      <c r="A9" s="13">
        <v>2</v>
      </c>
      <c r="B9" s="14">
        <f aca="true" t="shared" si="0" ref="B9:B31">$E$4*A9*(1-A9/$E$6)</f>
        <v>0.54</v>
      </c>
      <c r="C9" s="15">
        <f aca="true" t="shared" si="1" ref="C9:C31">$E$4*A9*(A9/$E$5-1)*(1-A9/$E$6)</f>
        <v>-0.324</v>
      </c>
    </row>
    <row r="10" spans="1:3" ht="18.75">
      <c r="A10" s="13">
        <v>3</v>
      </c>
      <c r="B10" s="14">
        <f t="shared" si="0"/>
        <v>0.7649999999999999</v>
      </c>
      <c r="C10" s="15">
        <f t="shared" si="1"/>
        <v>-0.306</v>
      </c>
    </row>
    <row r="11" spans="1:3" ht="18.75">
      <c r="A11" s="13">
        <v>4</v>
      </c>
      <c r="B11" s="14">
        <f t="shared" si="0"/>
        <v>0.96</v>
      </c>
      <c r="C11" s="15">
        <f t="shared" si="1"/>
        <v>-0.19199999999999995</v>
      </c>
    </row>
    <row r="12" spans="1:3" ht="18.75">
      <c r="A12" s="13">
        <v>5</v>
      </c>
      <c r="B12" s="14">
        <f t="shared" si="0"/>
        <v>1.125</v>
      </c>
      <c r="C12" s="15">
        <f t="shared" si="1"/>
        <v>0</v>
      </c>
    </row>
    <row r="13" spans="1:3" ht="18.75">
      <c r="A13" s="13">
        <v>6</v>
      </c>
      <c r="B13" s="14">
        <f t="shared" si="0"/>
        <v>1.2599999999999998</v>
      </c>
      <c r="C13" s="15">
        <f t="shared" si="1"/>
        <v>0.2519999999999999</v>
      </c>
    </row>
    <row r="14" spans="1:3" ht="18.75">
      <c r="A14" s="13">
        <v>7</v>
      </c>
      <c r="B14" s="14">
        <f t="shared" si="0"/>
        <v>1.3650000000000002</v>
      </c>
      <c r="C14" s="15">
        <f t="shared" si="1"/>
        <v>0.5459999999999999</v>
      </c>
    </row>
    <row r="15" spans="1:3" ht="18.75">
      <c r="A15" s="13">
        <v>8</v>
      </c>
      <c r="B15" s="14">
        <f t="shared" si="0"/>
        <v>1.44</v>
      </c>
      <c r="C15" s="15">
        <f t="shared" si="1"/>
        <v>0.8640000000000001</v>
      </c>
    </row>
    <row r="16" spans="1:3" ht="18.75">
      <c r="A16" s="13">
        <v>9</v>
      </c>
      <c r="B16" s="14">
        <f t="shared" si="0"/>
        <v>1.4849999999999999</v>
      </c>
      <c r="C16" s="15">
        <f t="shared" si="1"/>
        <v>1.188</v>
      </c>
    </row>
    <row r="17" spans="1:3" ht="18.75">
      <c r="A17" s="13">
        <v>10</v>
      </c>
      <c r="B17" s="14">
        <f t="shared" si="0"/>
        <v>1.5</v>
      </c>
      <c r="C17" s="15">
        <f t="shared" si="1"/>
        <v>1.5</v>
      </c>
    </row>
    <row r="18" spans="1:3" ht="18.75">
      <c r="A18" s="13">
        <v>11</v>
      </c>
      <c r="B18" s="14">
        <f t="shared" si="0"/>
        <v>1.4849999999999999</v>
      </c>
      <c r="C18" s="15">
        <f t="shared" si="1"/>
        <v>1.782</v>
      </c>
    </row>
    <row r="19" spans="1:3" ht="18.75">
      <c r="A19" s="13">
        <v>12</v>
      </c>
      <c r="B19" s="14">
        <f t="shared" si="0"/>
        <v>1.44</v>
      </c>
      <c r="C19" s="15">
        <f t="shared" si="1"/>
        <v>2.0159999999999996</v>
      </c>
    </row>
    <row r="20" spans="1:3" ht="18.75">
      <c r="A20" s="13">
        <v>13</v>
      </c>
      <c r="B20" s="14">
        <f t="shared" si="0"/>
        <v>1.365</v>
      </c>
      <c r="C20" s="15">
        <f t="shared" si="1"/>
        <v>2.1839999999999997</v>
      </c>
    </row>
    <row r="21" spans="1:3" ht="18.75">
      <c r="A21" s="13">
        <v>14</v>
      </c>
      <c r="B21" s="14">
        <f t="shared" si="0"/>
        <v>1.2600000000000002</v>
      </c>
      <c r="C21" s="15">
        <f t="shared" si="1"/>
        <v>2.2680000000000002</v>
      </c>
    </row>
    <row r="22" spans="1:3" ht="18.75">
      <c r="A22" s="13">
        <v>15</v>
      </c>
      <c r="B22" s="14">
        <f t="shared" si="0"/>
        <v>1.125</v>
      </c>
      <c r="C22" s="15">
        <f t="shared" si="1"/>
        <v>2.25</v>
      </c>
    </row>
    <row r="23" spans="1:3" ht="18.75">
      <c r="A23" s="13">
        <v>16</v>
      </c>
      <c r="B23" s="14">
        <f t="shared" si="0"/>
        <v>0.9599999999999997</v>
      </c>
      <c r="C23" s="15">
        <f t="shared" si="1"/>
        <v>2.1119999999999997</v>
      </c>
    </row>
    <row r="24" spans="1:3" ht="18.75">
      <c r="A24" s="13">
        <v>17</v>
      </c>
      <c r="B24" s="14">
        <f t="shared" si="0"/>
        <v>0.765</v>
      </c>
      <c r="C24" s="15">
        <f t="shared" si="1"/>
        <v>1.836</v>
      </c>
    </row>
    <row r="25" spans="1:3" ht="18.75">
      <c r="A25" s="13">
        <v>18</v>
      </c>
      <c r="B25" s="14">
        <f t="shared" si="0"/>
        <v>0.5399999999999998</v>
      </c>
      <c r="C25" s="15">
        <f t="shared" si="1"/>
        <v>1.4039999999999997</v>
      </c>
    </row>
    <row r="26" spans="1:3" ht="18.75">
      <c r="A26" s="13">
        <v>19</v>
      </c>
      <c r="B26" s="14">
        <f t="shared" si="0"/>
        <v>0.28500000000000025</v>
      </c>
      <c r="C26" s="15">
        <f t="shared" si="1"/>
        <v>0.7980000000000007</v>
      </c>
    </row>
    <row r="27" spans="1:3" ht="18.75">
      <c r="A27" s="13">
        <v>20</v>
      </c>
      <c r="B27" s="14">
        <f t="shared" si="0"/>
        <v>0</v>
      </c>
      <c r="C27" s="15">
        <f t="shared" si="1"/>
        <v>0</v>
      </c>
    </row>
    <row r="28" spans="1:3" ht="18.75">
      <c r="A28" s="13">
        <v>21</v>
      </c>
      <c r="B28" s="14">
        <f t="shared" si="0"/>
        <v>-0.3150000000000003</v>
      </c>
      <c r="C28" s="15">
        <f t="shared" si="1"/>
        <v>-1.008000000000001</v>
      </c>
    </row>
    <row r="29" spans="1:3" ht="18.75">
      <c r="A29" s="13">
        <v>22</v>
      </c>
      <c r="B29" s="14">
        <f t="shared" si="0"/>
        <v>-0.6600000000000006</v>
      </c>
      <c r="C29" s="15">
        <f t="shared" si="1"/>
        <v>-2.244000000000002</v>
      </c>
    </row>
    <row r="30" spans="1:3" ht="18.75">
      <c r="A30" s="13">
        <v>23</v>
      </c>
      <c r="B30" s="14">
        <f t="shared" si="0"/>
        <v>-1.0349999999999993</v>
      </c>
      <c r="C30" s="15">
        <f t="shared" si="1"/>
        <v>-3.7259999999999973</v>
      </c>
    </row>
    <row r="31" spans="1:3" ht="19.5" thickBot="1">
      <c r="A31" s="16">
        <v>24</v>
      </c>
      <c r="B31" s="17">
        <f t="shared" si="0"/>
        <v>-1.4399999999999995</v>
      </c>
      <c r="C31" s="18">
        <f t="shared" si="1"/>
        <v>-5.471999999999998</v>
      </c>
    </row>
  </sheetData>
  <sheetProtection/>
  <printOptions/>
  <pageMargins left="0.787401575" right="0.787401575" top="0.984251969" bottom="0.984251969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31"/>
  <sheetViews>
    <sheetView zoomScale="75" zoomScaleNormal="75" zoomScalePageLayoutView="0" workbookViewId="0" topLeftCell="A1">
      <selection activeCell="E12" sqref="E12"/>
    </sheetView>
  </sheetViews>
  <sheetFormatPr defaultColWidth="9.140625" defaultRowHeight="12.75"/>
  <cols>
    <col min="1" max="1" width="5.8515625" style="1" customWidth="1"/>
    <col min="2" max="2" width="19.140625" style="1" customWidth="1"/>
    <col min="3" max="3" width="22.00390625" style="1" customWidth="1"/>
    <col min="4" max="4" width="9.140625" style="9" customWidth="1"/>
  </cols>
  <sheetData>
    <row r="2" ht="18.75"/>
    <row r="3" ht="21" customHeight="1" thickBot="1"/>
    <row r="4" spans="1:5" ht="20.25">
      <c r="A4" s="5"/>
      <c r="B4" s="6" t="s">
        <v>8</v>
      </c>
      <c r="C4" s="7" t="s">
        <v>10</v>
      </c>
      <c r="D4" s="34" t="s">
        <v>1</v>
      </c>
      <c r="E4" s="27">
        <v>0.3</v>
      </c>
    </row>
    <row r="5" spans="1:5" ht="20.25">
      <c r="A5" s="23"/>
      <c r="B5" s="25" t="s">
        <v>9</v>
      </c>
      <c r="C5" s="33" t="s">
        <v>11</v>
      </c>
      <c r="D5" s="35" t="s">
        <v>4</v>
      </c>
      <c r="E5" s="29">
        <v>5</v>
      </c>
    </row>
    <row r="6" spans="1:5" ht="21" thickBot="1">
      <c r="A6" s="23" t="s">
        <v>0</v>
      </c>
      <c r="B6" s="25"/>
      <c r="C6" s="33" t="s">
        <v>12</v>
      </c>
      <c r="D6" s="36" t="s">
        <v>2</v>
      </c>
      <c r="E6" s="31">
        <v>20</v>
      </c>
    </row>
    <row r="7" spans="1:3" ht="18.75">
      <c r="A7" s="10">
        <v>0.001</v>
      </c>
      <c r="B7" s="14">
        <f>$E$4*(1-A7/$E$6)</f>
        <v>0.299985</v>
      </c>
      <c r="C7" s="15">
        <f>$E$4*(A7/$E$5-1)*(1-A7/$E$6)</f>
        <v>-0.29992500299999997</v>
      </c>
    </row>
    <row r="8" spans="1:3" ht="18.75">
      <c r="A8" s="13">
        <v>1</v>
      </c>
      <c r="B8" s="14">
        <f>$E$4*(1-A8/$E$6)</f>
        <v>0.285</v>
      </c>
      <c r="C8" s="15">
        <f>$E$4*(A8/$E$5-1)*(1-A8/$E$6)</f>
        <v>-0.22799999999999998</v>
      </c>
    </row>
    <row r="9" spans="1:3" ht="18.75">
      <c r="A9" s="13">
        <v>2</v>
      </c>
      <c r="B9" s="14">
        <f aca="true" t="shared" si="0" ref="B9:B31">$E$4*(1-A9/$E$6)</f>
        <v>0.27</v>
      </c>
      <c r="C9" s="15">
        <f aca="true" t="shared" si="1" ref="C9:C31">$E$4*(A9/$E$5-1)*(1-A9/$E$6)</f>
        <v>-0.162</v>
      </c>
    </row>
    <row r="10" spans="1:3" ht="18.75">
      <c r="A10" s="13">
        <v>3</v>
      </c>
      <c r="B10" s="14">
        <f t="shared" si="0"/>
        <v>0.255</v>
      </c>
      <c r="C10" s="15">
        <f t="shared" si="1"/>
        <v>-0.102</v>
      </c>
    </row>
    <row r="11" spans="1:3" ht="18.75">
      <c r="A11" s="13">
        <v>4</v>
      </c>
      <c r="B11" s="14">
        <f t="shared" si="0"/>
        <v>0.24</v>
      </c>
      <c r="C11" s="15">
        <f t="shared" si="1"/>
        <v>-0.04799999999999999</v>
      </c>
    </row>
    <row r="12" spans="1:3" ht="18.75">
      <c r="A12" s="13">
        <v>5</v>
      </c>
      <c r="B12" s="14">
        <f t="shared" si="0"/>
        <v>0.22499999999999998</v>
      </c>
      <c r="C12" s="15">
        <f t="shared" si="1"/>
        <v>0</v>
      </c>
    </row>
    <row r="13" spans="1:3" ht="18.75">
      <c r="A13" s="13">
        <v>6</v>
      </c>
      <c r="B13" s="14">
        <f t="shared" si="0"/>
        <v>0.21</v>
      </c>
      <c r="C13" s="15">
        <f t="shared" si="1"/>
        <v>0.04199999999999999</v>
      </c>
    </row>
    <row r="14" spans="1:3" ht="18.75">
      <c r="A14" s="13">
        <v>7</v>
      </c>
      <c r="B14" s="14">
        <f t="shared" si="0"/>
        <v>0.195</v>
      </c>
      <c r="C14" s="15">
        <f t="shared" si="1"/>
        <v>0.07799999999999999</v>
      </c>
    </row>
    <row r="15" spans="1:3" ht="18.75">
      <c r="A15" s="13">
        <v>8</v>
      </c>
      <c r="B15" s="14">
        <f t="shared" si="0"/>
        <v>0.18</v>
      </c>
      <c r="C15" s="15">
        <f t="shared" si="1"/>
        <v>0.10800000000000001</v>
      </c>
    </row>
    <row r="16" spans="1:3" ht="18.75">
      <c r="A16" s="13">
        <v>9</v>
      </c>
      <c r="B16" s="14">
        <f t="shared" si="0"/>
        <v>0.165</v>
      </c>
      <c r="C16" s="15">
        <f t="shared" si="1"/>
        <v>0.132</v>
      </c>
    </row>
    <row r="17" spans="1:3" ht="18.75">
      <c r="A17" s="13">
        <v>10</v>
      </c>
      <c r="B17" s="14">
        <f t="shared" si="0"/>
        <v>0.15</v>
      </c>
      <c r="C17" s="15">
        <f t="shared" si="1"/>
        <v>0.15</v>
      </c>
    </row>
    <row r="18" spans="1:3" ht="18.75">
      <c r="A18" s="13">
        <v>11</v>
      </c>
      <c r="B18" s="14">
        <f t="shared" si="0"/>
        <v>0.13499999999999998</v>
      </c>
      <c r="C18" s="15">
        <f t="shared" si="1"/>
        <v>0.162</v>
      </c>
    </row>
    <row r="19" spans="1:3" ht="18.75">
      <c r="A19" s="13">
        <v>12</v>
      </c>
      <c r="B19" s="14">
        <f t="shared" si="0"/>
        <v>0.12</v>
      </c>
      <c r="C19" s="15">
        <f t="shared" si="1"/>
        <v>0.168</v>
      </c>
    </row>
    <row r="20" spans="1:3" ht="18.75">
      <c r="A20" s="13">
        <v>13</v>
      </c>
      <c r="B20" s="14">
        <f t="shared" si="0"/>
        <v>0.105</v>
      </c>
      <c r="C20" s="15">
        <f t="shared" si="1"/>
        <v>0.16799999999999998</v>
      </c>
    </row>
    <row r="21" spans="1:3" ht="18.75">
      <c r="A21" s="13">
        <v>14</v>
      </c>
      <c r="B21" s="14">
        <f t="shared" si="0"/>
        <v>0.09000000000000001</v>
      </c>
      <c r="C21" s="15">
        <f t="shared" si="1"/>
        <v>0.162</v>
      </c>
    </row>
    <row r="22" spans="1:3" ht="18.75">
      <c r="A22" s="13">
        <v>15</v>
      </c>
      <c r="B22" s="14">
        <f t="shared" si="0"/>
        <v>0.075</v>
      </c>
      <c r="C22" s="15">
        <f t="shared" si="1"/>
        <v>0.15</v>
      </c>
    </row>
    <row r="23" spans="1:3" ht="18.75">
      <c r="A23" s="13">
        <v>16</v>
      </c>
      <c r="B23" s="14">
        <f t="shared" si="0"/>
        <v>0.059999999999999984</v>
      </c>
      <c r="C23" s="15">
        <f t="shared" si="1"/>
        <v>0.13199999999999998</v>
      </c>
    </row>
    <row r="24" spans="1:3" ht="18.75">
      <c r="A24" s="13">
        <v>17</v>
      </c>
      <c r="B24" s="14">
        <f t="shared" si="0"/>
        <v>0.045000000000000005</v>
      </c>
      <c r="C24" s="15">
        <f t="shared" si="1"/>
        <v>0.10800000000000001</v>
      </c>
    </row>
    <row r="25" spans="1:3" ht="18.75">
      <c r="A25" s="13">
        <v>18</v>
      </c>
      <c r="B25" s="14">
        <f t="shared" si="0"/>
        <v>0.029999999999999992</v>
      </c>
      <c r="C25" s="15">
        <f t="shared" si="1"/>
        <v>0.07799999999999999</v>
      </c>
    </row>
    <row r="26" spans="1:3" ht="18.75">
      <c r="A26" s="13">
        <v>19</v>
      </c>
      <c r="B26" s="14">
        <f t="shared" si="0"/>
        <v>0.015000000000000013</v>
      </c>
      <c r="C26" s="15">
        <f t="shared" si="1"/>
        <v>0.04200000000000004</v>
      </c>
    </row>
    <row r="27" spans="1:3" ht="18.75">
      <c r="A27" s="13">
        <v>20</v>
      </c>
      <c r="B27" s="14">
        <f t="shared" si="0"/>
        <v>0</v>
      </c>
      <c r="C27" s="15">
        <f t="shared" si="1"/>
        <v>0</v>
      </c>
    </row>
    <row r="28" spans="1:3" ht="18.75">
      <c r="A28" s="13">
        <v>21</v>
      </c>
      <c r="B28" s="14">
        <f t="shared" si="0"/>
        <v>-0.015000000000000013</v>
      </c>
      <c r="C28" s="15">
        <f t="shared" si="1"/>
        <v>-0.04800000000000004</v>
      </c>
    </row>
    <row r="29" spans="1:3" ht="18.75">
      <c r="A29" s="13">
        <v>22</v>
      </c>
      <c r="B29" s="14">
        <f t="shared" si="0"/>
        <v>-0.030000000000000027</v>
      </c>
      <c r="C29" s="15">
        <f t="shared" si="1"/>
        <v>-0.10200000000000009</v>
      </c>
    </row>
    <row r="30" spans="1:3" ht="18.75">
      <c r="A30" s="13">
        <v>23</v>
      </c>
      <c r="B30" s="14">
        <f t="shared" si="0"/>
        <v>-0.04499999999999997</v>
      </c>
      <c r="C30" s="15">
        <f t="shared" si="1"/>
        <v>-0.1619999999999999</v>
      </c>
    </row>
    <row r="31" spans="1:3" ht="19.5" thickBot="1">
      <c r="A31" s="16">
        <v>24</v>
      </c>
      <c r="B31" s="14">
        <f t="shared" si="0"/>
        <v>-0.059999999999999984</v>
      </c>
      <c r="C31" s="15">
        <f t="shared" si="1"/>
        <v>-0.22799999999999992</v>
      </c>
    </row>
  </sheetData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School of Natural Resources</dc:creator>
  <cp:keywords/>
  <dc:description/>
  <cp:lastModifiedBy>Harold Fowler</cp:lastModifiedBy>
  <dcterms:created xsi:type="dcterms:W3CDTF">2004-08-12T19:06:17Z</dcterms:created>
  <dcterms:modified xsi:type="dcterms:W3CDTF">2011-05-24T20:11:39Z</dcterms:modified>
  <cp:category/>
  <cp:version/>
  <cp:contentType/>
  <cp:contentStatus/>
</cp:coreProperties>
</file>